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sh Flow" sheetId="1" r:id="rId4"/>
  </sheets>
</workbook>
</file>

<file path=xl/sharedStrings.xml><?xml version="1.0" encoding="utf-8"?>
<sst xmlns="http://schemas.openxmlformats.org/spreadsheetml/2006/main" uniqueCount="86">
  <si>
    <t>PERSONAL MONTHLY CASH FLOW</t>
  </si>
  <si>
    <t xml:space="preserve">SAMPLE </t>
  </si>
  <si>
    <t>Annual Income (after tax)</t>
  </si>
  <si>
    <t>Jane Projected Monthly Cost</t>
  </si>
  <si>
    <t>Jane Net Income</t>
  </si>
  <si>
    <t>Client #2</t>
  </si>
  <si>
    <t>Client #2 Projected Monthly Cost</t>
  </si>
  <si>
    <t>Client #2 Net Income</t>
  </si>
  <si>
    <t>Total Monthly Income</t>
  </si>
  <si>
    <t>Total Projected Monthly Cost</t>
  </si>
  <si>
    <t>Total Net Income</t>
  </si>
  <si>
    <t>ESSENTIALS</t>
  </si>
  <si>
    <t>FINANCIAL GOALS</t>
  </si>
  <si>
    <t>DISCRETIONARY</t>
  </si>
  <si>
    <t>HOUSING</t>
  </si>
  <si>
    <r>
      <rPr>
        <sz val="8"/>
        <color indexed="12"/>
        <rFont val="Candara"/>
      </rPr>
      <t xml:space="preserve">SAMPLE </t>
    </r>
  </si>
  <si>
    <r>
      <rPr>
        <sz val="8"/>
        <color indexed="12"/>
        <rFont val="Candara"/>
      </rPr>
      <t>Client #2</t>
    </r>
  </si>
  <si>
    <t>TOTAL</t>
  </si>
  <si>
    <t>DEBT MANAGEMENT</t>
  </si>
  <si>
    <t>PERSONAL CARE</t>
  </si>
  <si>
    <t>Rent</t>
  </si>
  <si>
    <t>Student Loan - $77,587 @4.5%</t>
  </si>
  <si>
    <t>Medical/Prescription</t>
  </si>
  <si>
    <t>Internet</t>
  </si>
  <si>
    <t>Student Loan</t>
  </si>
  <si>
    <t>Hair/nails</t>
  </si>
  <si>
    <t xml:space="preserve">Utilities </t>
  </si>
  <si>
    <t>Clothing</t>
  </si>
  <si>
    <t>Gas</t>
  </si>
  <si>
    <t>Credit card - $5,382 @25% (13 yrs)</t>
  </si>
  <si>
    <t>Dry cleaning</t>
  </si>
  <si>
    <t>Water and sewer - quarterly</t>
  </si>
  <si>
    <t>Credit card - $3,221 @22% (7 yrs)</t>
  </si>
  <si>
    <t>Health club</t>
  </si>
  <si>
    <t>Cell phone</t>
  </si>
  <si>
    <t>Credit card</t>
  </si>
  <si>
    <t>Cleaners</t>
  </si>
  <si>
    <t>Waste removal</t>
  </si>
  <si>
    <t>Personal Loan</t>
  </si>
  <si>
    <t>Misc</t>
  </si>
  <si>
    <t>Maintenance or repairs</t>
  </si>
  <si>
    <t>Subtotals</t>
  </si>
  <si>
    <t xml:space="preserve">CVS/Rite Aid/Walgreens </t>
  </si>
  <si>
    <t>Accountant - billed annually</t>
  </si>
  <si>
    <t>Other</t>
  </si>
  <si>
    <t>ENTERTAINMENT + TRAVEL</t>
  </si>
  <si>
    <t>Streaming Services</t>
  </si>
  <si>
    <t>Venmo</t>
  </si>
  <si>
    <t>TRANSPORTATION</t>
  </si>
  <si>
    <t>Random Amazon Purchases</t>
  </si>
  <si>
    <t>Vehicle pmt - $17,308 @4%</t>
  </si>
  <si>
    <t>Alcohol</t>
  </si>
  <si>
    <t>EZ Pass/Parking</t>
  </si>
  <si>
    <t>Hobbies</t>
  </si>
  <si>
    <t>Insurance</t>
  </si>
  <si>
    <t>Build Cash Reserves - $1,275</t>
  </si>
  <si>
    <t>Entertainment</t>
  </si>
  <si>
    <t>Licensing</t>
  </si>
  <si>
    <t>Short Term</t>
  </si>
  <si>
    <t>Dining Out</t>
  </si>
  <si>
    <t>Fuel</t>
  </si>
  <si>
    <t>Intermediate</t>
  </si>
  <si>
    <t>Vacation</t>
  </si>
  <si>
    <t>Maintenance</t>
  </si>
  <si>
    <t>Long Term: Tax-Free</t>
  </si>
  <si>
    <t>Misc.</t>
  </si>
  <si>
    <t>Long Term: Tax-Deferred - 3%</t>
  </si>
  <si>
    <t>Long Term: Taxable</t>
  </si>
  <si>
    <t>GIFTS AND DONATIONS</t>
  </si>
  <si>
    <t>INSURANCE</t>
  </si>
  <si>
    <t>Birthday gifts</t>
  </si>
  <si>
    <t>Home</t>
  </si>
  <si>
    <t>Holiday gifts</t>
  </si>
  <si>
    <t>Health/Vision/Dental</t>
  </si>
  <si>
    <t>Charity 3</t>
  </si>
  <si>
    <t>Life Insurance</t>
  </si>
  <si>
    <t>Group coverage</t>
  </si>
  <si>
    <t>Notes:</t>
  </si>
  <si>
    <t>Essentials are about $2,600, cash reserves for unforseen expenses should be between $13k - $16k, being about 5-6 months of her essentials</t>
  </si>
  <si>
    <t>FOOD</t>
  </si>
  <si>
    <t>Groceries</t>
  </si>
  <si>
    <t>GROSS Income: $60k</t>
  </si>
  <si>
    <t xml:space="preserve">NET Income: $48k </t>
  </si>
  <si>
    <t>PETS</t>
  </si>
  <si>
    <t>Food</t>
  </si>
  <si>
    <t>Medical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</si>
</sst>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11">
    <font>
      <sz val="10"/>
      <color indexed="8"/>
      <name val="Arial"/>
    </font>
    <font>
      <sz val="12"/>
      <color indexed="8"/>
      <name val="Candara"/>
    </font>
    <font>
      <sz val="15"/>
      <color indexed="8"/>
      <name val="Calibri"/>
    </font>
    <font>
      <b val="1"/>
      <sz val="10"/>
      <color indexed="12"/>
      <name val="Candara"/>
    </font>
    <font>
      <sz val="10"/>
      <color indexed="12"/>
      <name val="Candara"/>
    </font>
    <font>
      <b val="1"/>
      <sz val="12"/>
      <color indexed="12"/>
      <name val="Candara"/>
    </font>
    <font>
      <b val="1"/>
      <sz val="9"/>
      <color indexed="12"/>
      <name val="Candara"/>
    </font>
    <font>
      <sz val="8"/>
      <color indexed="12"/>
      <name val="Candara"/>
    </font>
    <font>
      <sz val="10"/>
      <color indexed="8"/>
      <name val="Candara"/>
    </font>
    <font>
      <b val="1"/>
      <i val="1"/>
      <sz val="10"/>
      <color indexed="12"/>
      <name val="Candara"/>
    </font>
    <font>
      <b val="1"/>
      <sz val="10"/>
      <color indexed="8"/>
      <name val="Candar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10"/>
      </right>
      <top style="thin">
        <color indexed="16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6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horizontal="right" vertical="center"/>
    </xf>
    <xf numFmtId="0" fontId="4" fillId="2" borderId="5" applyNumberFormat="0" applyFont="1" applyFill="1" applyBorder="1" applyAlignment="1" applyProtection="0">
      <alignment horizontal="right" vertical="center"/>
    </xf>
    <xf numFmtId="59" fontId="3" fillId="3" borderId="6" applyNumberFormat="1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horizontal="left" vertical="center" wrapText="1"/>
    </xf>
    <xf numFmtId="49" fontId="3" fillId="2" borderId="3" applyNumberFormat="1" applyFont="1" applyFill="1" applyBorder="1" applyAlignment="1" applyProtection="0">
      <alignment horizontal="left" vertical="center"/>
    </xf>
    <xf numFmtId="0" fontId="3" fillId="2" borderId="4" applyNumberFormat="0" applyFont="1" applyFill="1" applyBorder="1" applyAlignment="1" applyProtection="0">
      <alignment horizontal="left" vertical="center"/>
    </xf>
    <xf numFmtId="0" fontId="3" fillId="2" borderId="5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center"/>
    </xf>
    <xf numFmtId="49" fontId="3" fillId="2" borderId="8" applyNumberFormat="1" applyFont="1" applyFill="1" applyBorder="1" applyAlignment="1" applyProtection="0">
      <alignment horizontal="left" vertical="center" wrapText="1"/>
    </xf>
    <xf numFmtId="0" fontId="3" fillId="2" borderId="9" applyNumberFormat="0" applyFont="1" applyFill="1" applyBorder="1" applyAlignment="1" applyProtection="0">
      <alignment horizontal="left" vertical="center" wrapText="1"/>
    </xf>
    <xf numFmtId="0" fontId="3" fillId="2" borderId="10" applyNumberFormat="0" applyFont="1" applyFill="1" applyBorder="1" applyAlignment="1" applyProtection="0">
      <alignment horizontal="left" vertical="center" wrapText="1"/>
    </xf>
    <xf numFmtId="59" fontId="3" fillId="3" borderId="11" applyNumberFormat="1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left" vertical="center" wrapText="1"/>
    </xf>
    <xf numFmtId="0" fontId="3" fillId="2" borderId="2" applyNumberFormat="0" applyFont="1" applyFill="1" applyBorder="1" applyAlignment="1" applyProtection="0">
      <alignment horizontal="left" vertical="center" wrapText="1"/>
    </xf>
    <xf numFmtId="0" fontId="3" fillId="2" borderId="13" applyNumberFormat="0" applyFont="1" applyFill="1" applyBorder="1" applyAlignment="1" applyProtection="0">
      <alignment horizontal="left" vertical="center" wrapText="1"/>
    </xf>
    <xf numFmtId="59" fontId="3" fillId="3" borderId="14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49" fontId="5" fillId="2" borderId="2" applyNumberFormat="1" applyFont="1" applyFill="1" applyBorder="1" applyAlignment="1" applyProtection="0">
      <alignment vertical="center" wrapText="1"/>
    </xf>
    <xf numFmtId="9" fontId="5" fillId="2" borderId="2" applyNumberFormat="1" applyFont="1" applyFill="1" applyBorder="1" applyAlignment="1" applyProtection="0">
      <alignment vertical="center" wrapText="1"/>
    </xf>
    <xf numFmtId="49" fontId="6" fillId="4" borderId="6" applyNumberFormat="1" applyFont="1" applyFill="1" applyBorder="1" applyAlignment="1" applyProtection="0">
      <alignment vertical="center" wrapText="1"/>
    </xf>
    <xf numFmtId="49" fontId="7" fillId="4" borderId="6" applyNumberFormat="1" applyFont="1" applyFill="1" applyBorder="1" applyAlignment="1" applyProtection="0">
      <alignment horizontal="center" vertical="center"/>
    </xf>
    <xf numFmtId="49" fontId="4" fillId="2" borderId="6" applyNumberFormat="1" applyFont="1" applyFill="1" applyBorder="1" applyAlignment="1" applyProtection="0">
      <alignment horizontal="left" vertical="center" wrapText="1"/>
    </xf>
    <xf numFmtId="59" fontId="4" fillId="2" borderId="6" applyNumberFormat="1" applyFont="1" applyFill="1" applyBorder="1" applyAlignment="1" applyProtection="0">
      <alignment horizontal="right" vertical="center"/>
    </xf>
    <xf numFmtId="59" fontId="4" fillId="3" borderId="6" applyNumberFormat="1" applyFont="1" applyFill="1" applyBorder="1" applyAlignment="1" applyProtection="0">
      <alignment horizontal="right" vertical="center"/>
    </xf>
    <xf numFmtId="59" fontId="8" fillId="2" borderId="6" applyNumberFormat="1" applyFont="1" applyFill="1" applyBorder="1" applyAlignment="1" applyProtection="0">
      <alignment horizontal="right" vertical="center"/>
    </xf>
    <xf numFmtId="49" fontId="9" fillId="4" borderId="6" applyNumberFormat="1" applyFont="1" applyFill="1" applyBorder="1" applyAlignment="1" applyProtection="0">
      <alignment horizontal="left" vertical="center" wrapText="1"/>
    </xf>
    <xf numFmtId="0" fontId="0" fillId="2" borderId="15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4" fillId="2" borderId="6" applyNumberFormat="1" applyFont="1" applyFill="1" applyBorder="1" applyAlignment="1" applyProtection="0">
      <alignment vertical="center" wrapText="1"/>
    </xf>
    <xf numFmtId="0" fontId="4" fillId="2" borderId="4" applyNumberFormat="0" applyFont="1" applyFill="1" applyBorder="1" applyAlignment="1" applyProtection="0">
      <alignment horizontal="left" vertical="center"/>
    </xf>
    <xf numFmtId="0" fontId="0" fillId="2" borderId="16" applyNumberFormat="0" applyFont="1" applyFill="1" applyBorder="1" applyAlignment="1" applyProtection="0">
      <alignment vertical="center"/>
    </xf>
    <xf numFmtId="49" fontId="4" fillId="5" borderId="6" applyNumberFormat="1" applyFont="1" applyFill="1" applyBorder="1" applyAlignment="1" applyProtection="0">
      <alignment horizontal="left" vertical="center" wrapText="1"/>
    </xf>
    <xf numFmtId="49" fontId="4" fillId="2" borderId="6" applyNumberFormat="1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49" fontId="10" fillId="2" borderId="20" applyNumberFormat="1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49" fontId="0" fillId="2" borderId="24" applyNumberFormat="1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7" applyNumberFormat="0" applyFont="1" applyFill="1" applyBorder="1" applyAlignment="1" applyProtection="0">
      <alignment vertical="center"/>
    </xf>
    <xf numFmtId="0" fontId="0" fillId="2" borderId="28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333333"/>
      <rgbColor rgb="ffeaeaea"/>
      <rgbColor rgb="ffd8dde8"/>
      <rgbColor rgb="ffffff00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/>
  </sheetViews>
  <sheetFormatPr defaultColWidth="5.5" defaultRowHeight="13.8" customHeight="1" outlineLevelRow="0" outlineLevelCol="0"/>
  <cols>
    <col min="1" max="1" width="24.6719" style="1" customWidth="1"/>
    <col min="2" max="2" width="10.6719" style="1" customWidth="1"/>
    <col min="3" max="3" width="10.5" style="1" customWidth="1"/>
    <col min="4" max="4" width="14" style="1" customWidth="1"/>
    <col min="5" max="5" width="2.5" style="1" customWidth="1"/>
    <col min="6" max="6" width="27.1719" style="1" customWidth="1"/>
    <col min="7" max="8" width="10.6719" style="1" customWidth="1"/>
    <col min="9" max="9" width="11.3516" style="1" customWidth="1"/>
    <col min="10" max="10" width="1.67188" style="1" customWidth="1"/>
    <col min="11" max="11" width="24.6719" style="1" customWidth="1"/>
    <col min="12" max="13" width="10.6719" style="1" customWidth="1"/>
    <col min="14" max="14" width="11.3516" style="1" customWidth="1"/>
    <col min="15" max="16384" width="5.5" style="1" customWidth="1"/>
  </cols>
  <sheetData>
    <row r="1" ht="31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4.1" customHeight="1">
      <c r="A2" s="4"/>
      <c r="B2" s="4"/>
      <c r="C2" s="4"/>
      <c r="D2" s="4"/>
      <c r="E2" s="3"/>
      <c r="F2" s="4"/>
      <c r="G2" s="4"/>
      <c r="H2" s="4"/>
      <c r="I2" s="4"/>
      <c r="J2" s="3"/>
      <c r="K2" s="4"/>
      <c r="L2" s="4"/>
      <c r="M2" s="4"/>
      <c r="N2" s="4"/>
    </row>
    <row r="3" ht="14.1" customHeight="1">
      <c r="A3" t="s" s="5">
        <v>1</v>
      </c>
      <c r="B3" t="s" s="6">
        <v>2</v>
      </c>
      <c r="C3" s="7"/>
      <c r="D3" s="8">
        <v>48000</v>
      </c>
      <c r="E3" s="9"/>
      <c r="F3" t="s" s="10">
        <v>3</v>
      </c>
      <c r="G3" s="11"/>
      <c r="H3" s="12"/>
      <c r="I3" s="8">
        <f>(B20+B30+B37+B41+B46+G35+G22+L17+L29+L35)</f>
        <v>3998.79</v>
      </c>
      <c r="J3" s="13"/>
      <c r="K3" t="s" s="10">
        <v>4</v>
      </c>
      <c r="L3" s="11"/>
      <c r="M3" s="12"/>
      <c r="N3" s="8">
        <f>(D3/12)-I3</f>
        <v>1.21</v>
      </c>
    </row>
    <row r="4" ht="14.1" customHeight="1">
      <c r="A4" t="s" s="5">
        <v>5</v>
      </c>
      <c r="B4" t="s" s="6">
        <v>2</v>
      </c>
      <c r="C4" s="7"/>
      <c r="D4" s="8">
        <v>0</v>
      </c>
      <c r="E4" s="9"/>
      <c r="F4" t="s" s="10">
        <v>6</v>
      </c>
      <c r="G4" s="11"/>
      <c r="H4" s="12"/>
      <c r="I4" s="8">
        <f>C20+C30+C37+C41+C46+H35+H22+M17+M29+M35</f>
        <v>0</v>
      </c>
      <c r="J4" s="13"/>
      <c r="K4" t="s" s="10">
        <v>7</v>
      </c>
      <c r="L4" s="11"/>
      <c r="M4" s="12"/>
      <c r="N4" s="8">
        <f>(D4/12)-I4</f>
        <v>0</v>
      </c>
    </row>
    <row r="5" ht="14.1" customHeight="1">
      <c r="A5" t="s" s="14">
        <v>8</v>
      </c>
      <c r="B5" s="15"/>
      <c r="C5" s="16"/>
      <c r="D5" s="17">
        <f>(D3+D4)/12</f>
        <v>4000</v>
      </c>
      <c r="E5" s="9"/>
      <c r="F5" t="s" s="14">
        <v>9</v>
      </c>
      <c r="G5" s="15"/>
      <c r="H5" s="16"/>
      <c r="I5" s="17">
        <f>I3+I4</f>
        <v>3998.79</v>
      </c>
      <c r="J5" s="13"/>
      <c r="K5" t="s" s="14">
        <v>10</v>
      </c>
      <c r="L5" s="15"/>
      <c r="M5" s="16"/>
      <c r="N5" s="17">
        <f>SUM(N4,N3)</f>
        <v>1.21</v>
      </c>
    </row>
    <row r="6" ht="14.1" customHeight="1">
      <c r="A6" s="18"/>
      <c r="B6" s="19"/>
      <c r="C6" s="20"/>
      <c r="D6" s="21"/>
      <c r="E6" s="9"/>
      <c r="F6" s="18"/>
      <c r="G6" s="19"/>
      <c r="H6" s="20"/>
      <c r="I6" s="21"/>
      <c r="J6" s="13"/>
      <c r="K6" s="18"/>
      <c r="L6" s="19"/>
      <c r="M6" s="20"/>
      <c r="N6" s="21"/>
    </row>
    <row r="7" ht="14.1" customHeight="1">
      <c r="A7" s="22"/>
      <c r="B7" s="22"/>
      <c r="C7" s="22"/>
      <c r="D7" s="22"/>
      <c r="E7" s="3"/>
      <c r="F7" s="22"/>
      <c r="G7" s="22"/>
      <c r="H7" s="22"/>
      <c r="I7" s="22"/>
      <c r="J7" s="3"/>
      <c r="K7" s="22"/>
      <c r="L7" s="22"/>
      <c r="M7" s="22"/>
      <c r="N7" s="22"/>
    </row>
    <row r="8" ht="15.6" customHeight="1">
      <c r="A8" t="s" s="23">
        <v>11</v>
      </c>
      <c r="B8" s="4"/>
      <c r="C8" s="4"/>
      <c r="D8" s="24">
        <f>(SUM(D20,D30,D37,D41,D46))/((D3+D4)/12)</f>
        <v>0.6469475</v>
      </c>
      <c r="E8" s="3"/>
      <c r="F8" t="s" s="23">
        <v>12</v>
      </c>
      <c r="G8" s="4"/>
      <c r="H8" s="4"/>
      <c r="I8" s="24">
        <f>(I22+I35)/((D3+D4)/12)</f>
        <v>0.135</v>
      </c>
      <c r="J8" s="3"/>
      <c r="K8" t="s" s="23">
        <v>13</v>
      </c>
      <c r="L8" s="4"/>
      <c r="M8" s="4"/>
      <c r="N8" s="24">
        <f>(N17+N29+N35)/((D3+D4)/12)</f>
        <v>0.21775</v>
      </c>
    </row>
    <row r="9" ht="14.1" customHeight="1">
      <c r="A9" t="s" s="25">
        <v>14</v>
      </c>
      <c r="B9" t="s" s="26">
        <f>A3</f>
        <v>15</v>
      </c>
      <c r="C9" t="s" s="26">
        <f>A4</f>
        <v>16</v>
      </c>
      <c r="D9" t="s" s="26">
        <v>17</v>
      </c>
      <c r="E9" s="13"/>
      <c r="F9" t="s" s="25">
        <v>18</v>
      </c>
      <c r="G9" t="s" s="26">
        <f>A3</f>
        <v>15</v>
      </c>
      <c r="H9" t="s" s="26">
        <f>A4</f>
        <v>16</v>
      </c>
      <c r="I9" t="s" s="26">
        <v>17</v>
      </c>
      <c r="J9" s="13"/>
      <c r="K9" t="s" s="25">
        <v>19</v>
      </c>
      <c r="L9" t="s" s="26">
        <f>A3</f>
        <v>15</v>
      </c>
      <c r="M9" t="s" s="26">
        <f>A4</f>
        <v>16</v>
      </c>
      <c r="N9" t="s" s="26">
        <v>17</v>
      </c>
    </row>
    <row r="10" ht="14.1" customHeight="1">
      <c r="A10" t="s" s="27">
        <v>20</v>
      </c>
      <c r="B10" s="28">
        <v>1267</v>
      </c>
      <c r="C10" s="28">
        <v>0</v>
      </c>
      <c r="D10" s="29">
        <f>B10+C10</f>
        <v>1267</v>
      </c>
      <c r="E10" s="13"/>
      <c r="F10" t="s" s="27">
        <v>21</v>
      </c>
      <c r="G10" s="28">
        <v>178</v>
      </c>
      <c r="H10" s="28">
        <v>0</v>
      </c>
      <c r="I10" s="29">
        <f>G10+H10</f>
        <v>178</v>
      </c>
      <c r="J10" s="13"/>
      <c r="K10" t="s" s="27">
        <v>22</v>
      </c>
      <c r="L10" s="28">
        <v>0</v>
      </c>
      <c r="M10" s="28">
        <v>0</v>
      </c>
      <c r="N10" s="29">
        <f>L10+M10</f>
        <v>0</v>
      </c>
    </row>
    <row r="11" ht="14.1" customHeight="1">
      <c r="A11" t="s" s="27">
        <v>23</v>
      </c>
      <c r="B11" s="28">
        <v>61</v>
      </c>
      <c r="C11" s="28">
        <v>0</v>
      </c>
      <c r="D11" s="29">
        <f>B11+C11</f>
        <v>61</v>
      </c>
      <c r="E11" s="13"/>
      <c r="F11" t="s" s="27">
        <v>24</v>
      </c>
      <c r="G11" s="28">
        <v>0</v>
      </c>
      <c r="H11" s="28">
        <v>0</v>
      </c>
      <c r="I11" s="29">
        <f>G11+H11</f>
        <v>0</v>
      </c>
      <c r="J11" s="13"/>
      <c r="K11" t="s" s="27">
        <v>25</v>
      </c>
      <c r="L11" s="28">
        <v>65</v>
      </c>
      <c r="M11" s="28">
        <v>0</v>
      </c>
      <c r="N11" s="29">
        <f>L11+M11</f>
        <v>65</v>
      </c>
    </row>
    <row r="12" ht="14.1" customHeight="1">
      <c r="A12" t="s" s="27">
        <v>26</v>
      </c>
      <c r="B12" s="28">
        <v>85.67</v>
      </c>
      <c r="C12" s="28">
        <v>0</v>
      </c>
      <c r="D12" s="29">
        <f>B12+C12</f>
        <v>85.67</v>
      </c>
      <c r="E12" s="13"/>
      <c r="F12" t="s" s="27">
        <v>24</v>
      </c>
      <c r="G12" s="28">
        <v>0</v>
      </c>
      <c r="H12" s="28">
        <v>0</v>
      </c>
      <c r="I12" s="29">
        <f>G12+H12</f>
        <v>0</v>
      </c>
      <c r="J12" s="13"/>
      <c r="K12" t="s" s="27">
        <v>27</v>
      </c>
      <c r="L12" s="30">
        <v>30</v>
      </c>
      <c r="M12" s="28">
        <v>0</v>
      </c>
      <c r="N12" s="29">
        <f>L12+M12</f>
        <v>30</v>
      </c>
    </row>
    <row r="13" ht="14.1" customHeight="1">
      <c r="A13" t="s" s="27">
        <v>28</v>
      </c>
      <c r="B13" s="28">
        <v>0</v>
      </c>
      <c r="C13" s="28">
        <v>0</v>
      </c>
      <c r="D13" s="29">
        <f>B13+C13</f>
        <v>0</v>
      </c>
      <c r="E13" s="13"/>
      <c r="F13" t="s" s="27">
        <v>29</v>
      </c>
      <c r="G13" s="28">
        <v>117</v>
      </c>
      <c r="H13" s="30">
        <v>0</v>
      </c>
      <c r="I13" s="29">
        <f>G13+H13</f>
        <v>117</v>
      </c>
      <c r="J13" s="13"/>
      <c r="K13" t="s" s="27">
        <v>30</v>
      </c>
      <c r="L13" s="28">
        <v>0</v>
      </c>
      <c r="M13" s="28">
        <v>0</v>
      </c>
      <c r="N13" s="29">
        <f>L13+M13</f>
        <v>0</v>
      </c>
    </row>
    <row r="14" ht="14.1" customHeight="1">
      <c r="A14" t="s" s="27">
        <v>31</v>
      </c>
      <c r="B14" s="30">
        <v>0</v>
      </c>
      <c r="C14" s="28">
        <v>0</v>
      </c>
      <c r="D14" s="29">
        <f>B14+C14</f>
        <v>0</v>
      </c>
      <c r="E14" s="13"/>
      <c r="F14" t="s" s="27">
        <v>32</v>
      </c>
      <c r="G14" s="28">
        <v>75</v>
      </c>
      <c r="H14" s="30">
        <v>0</v>
      </c>
      <c r="I14" s="29">
        <f>G14+H14</f>
        <v>75</v>
      </c>
      <c r="J14" s="13"/>
      <c r="K14" t="s" s="27">
        <v>33</v>
      </c>
      <c r="L14" s="28">
        <v>105</v>
      </c>
      <c r="M14" s="28">
        <v>0</v>
      </c>
      <c r="N14" s="29">
        <f>L14+M14</f>
        <v>105</v>
      </c>
    </row>
    <row r="15" ht="14.1" customHeight="1">
      <c r="A15" t="s" s="27">
        <v>34</v>
      </c>
      <c r="B15" s="28">
        <v>125</v>
      </c>
      <c r="C15" s="28">
        <v>0</v>
      </c>
      <c r="D15" s="29">
        <f>B15+C15</f>
        <v>125</v>
      </c>
      <c r="E15" s="13"/>
      <c r="F15" t="s" s="27">
        <v>35</v>
      </c>
      <c r="G15" s="28">
        <v>0</v>
      </c>
      <c r="H15" s="30">
        <v>0</v>
      </c>
      <c r="I15" s="29">
        <f>G15+H15</f>
        <v>0</v>
      </c>
      <c r="J15" s="13"/>
      <c r="K15" t="s" s="27">
        <v>36</v>
      </c>
      <c r="L15" s="30">
        <v>0</v>
      </c>
      <c r="M15" s="28">
        <v>0</v>
      </c>
      <c r="N15" s="29">
        <f>L15+M15</f>
        <v>0</v>
      </c>
    </row>
    <row r="16" ht="14.1" customHeight="1">
      <c r="A16" t="s" s="27">
        <v>37</v>
      </c>
      <c r="B16" s="28">
        <v>0</v>
      </c>
      <c r="C16" s="28">
        <v>0</v>
      </c>
      <c r="D16" s="29">
        <f>B16+C16</f>
        <v>0</v>
      </c>
      <c r="E16" s="13"/>
      <c r="F16" t="s" s="27">
        <v>38</v>
      </c>
      <c r="G16" s="28">
        <v>0</v>
      </c>
      <c r="H16" s="30">
        <v>0</v>
      </c>
      <c r="I16" s="29">
        <f>G16+H16</f>
        <v>0</v>
      </c>
      <c r="J16" s="13"/>
      <c r="K16" t="s" s="27">
        <v>39</v>
      </c>
      <c r="L16" s="30">
        <v>0</v>
      </c>
      <c r="M16" s="28">
        <v>0</v>
      </c>
      <c r="N16" s="29">
        <f>L16+M16</f>
        <v>0</v>
      </c>
    </row>
    <row r="17" ht="14.1" customHeight="1">
      <c r="A17" t="s" s="27">
        <v>40</v>
      </c>
      <c r="B17" s="28">
        <v>0</v>
      </c>
      <c r="C17" s="28">
        <v>0</v>
      </c>
      <c r="D17" s="29">
        <f>B17+C17</f>
        <v>0</v>
      </c>
      <c r="E17" s="13"/>
      <c r="F17" t="s" s="27">
        <v>38</v>
      </c>
      <c r="G17" s="28">
        <v>0</v>
      </c>
      <c r="H17" s="28">
        <v>0</v>
      </c>
      <c r="I17" s="29">
        <f>G17+H17</f>
        <v>0</v>
      </c>
      <c r="J17" s="13"/>
      <c r="K17" t="s" s="31">
        <v>41</v>
      </c>
      <c r="L17" s="29">
        <f>SUM(L10:L16)</f>
        <v>200</v>
      </c>
      <c r="M17" s="29">
        <f>SUM(M10:M16)</f>
        <v>0</v>
      </c>
      <c r="N17" s="29">
        <f>L17+M17</f>
        <v>200</v>
      </c>
    </row>
    <row r="18" ht="14.1" customHeight="1">
      <c r="A18" t="s" s="27">
        <v>42</v>
      </c>
      <c r="B18" s="28">
        <v>0</v>
      </c>
      <c r="C18" s="28">
        <v>0</v>
      </c>
      <c r="D18" s="29">
        <f>B18+C18</f>
        <v>0</v>
      </c>
      <c r="E18" s="13"/>
      <c r="F18" t="s" s="27">
        <v>38</v>
      </c>
      <c r="G18" s="28">
        <v>0</v>
      </c>
      <c r="H18" s="28">
        <v>0</v>
      </c>
      <c r="I18" s="29">
        <f>G18+H18</f>
        <v>0</v>
      </c>
      <c r="J18" s="32"/>
      <c r="K18" s="33"/>
      <c r="L18" s="33"/>
      <c r="M18" s="33"/>
      <c r="N18" s="33"/>
    </row>
    <row r="19" ht="14.1" customHeight="1">
      <c r="A19" t="s" s="27">
        <v>43</v>
      </c>
      <c r="B19" s="28">
        <v>0</v>
      </c>
      <c r="C19" s="28">
        <v>0</v>
      </c>
      <c r="D19" s="29">
        <f>B19+C19</f>
        <v>0</v>
      </c>
      <c r="E19" s="13"/>
      <c r="F19" t="s" s="27">
        <v>44</v>
      </c>
      <c r="G19" s="28">
        <v>0</v>
      </c>
      <c r="H19" s="28">
        <v>0</v>
      </c>
      <c r="I19" s="29">
        <f>G19+H19</f>
        <v>0</v>
      </c>
      <c r="J19" s="13"/>
      <c r="K19" t="s" s="25">
        <v>45</v>
      </c>
      <c r="L19" t="s" s="26">
        <f>A3</f>
        <v>15</v>
      </c>
      <c r="M19" t="s" s="26">
        <f>A4</f>
        <v>16</v>
      </c>
      <c r="N19" t="s" s="26">
        <v>17</v>
      </c>
    </row>
    <row r="20" ht="14.1" customHeight="1">
      <c r="A20" t="s" s="31">
        <v>41</v>
      </c>
      <c r="B20" s="29">
        <f>SUM(B10:B19)</f>
        <v>1538.67</v>
      </c>
      <c r="C20" s="29">
        <f>SUM(C10:C19)</f>
        <v>0</v>
      </c>
      <c r="D20" s="29">
        <f>B20+C20</f>
        <v>1538.67</v>
      </c>
      <c r="E20" s="13"/>
      <c r="F20" t="s" s="27">
        <v>44</v>
      </c>
      <c r="G20" s="28">
        <v>0</v>
      </c>
      <c r="H20" s="28">
        <v>0</v>
      </c>
      <c r="I20" s="29">
        <f>G20+H20</f>
        <v>0</v>
      </c>
      <c r="J20" s="13"/>
      <c r="K20" t="s" s="34">
        <v>46</v>
      </c>
      <c r="L20" s="28">
        <v>66</v>
      </c>
      <c r="M20" s="28">
        <v>0</v>
      </c>
      <c r="N20" s="29">
        <f>L20+M20</f>
        <v>66</v>
      </c>
    </row>
    <row r="21" ht="14.1" customHeight="1">
      <c r="A21" s="35"/>
      <c r="B21" s="35"/>
      <c r="C21" s="35"/>
      <c r="D21" s="35"/>
      <c r="E21" s="36"/>
      <c r="F21" t="s" s="27">
        <v>44</v>
      </c>
      <c r="G21" s="28">
        <v>0</v>
      </c>
      <c r="H21" s="28">
        <v>0</v>
      </c>
      <c r="I21" s="29">
        <f>G21+H21</f>
        <v>0</v>
      </c>
      <c r="J21" s="13"/>
      <c r="K21" t="s" s="27">
        <v>47</v>
      </c>
      <c r="L21" s="30">
        <v>0</v>
      </c>
      <c r="M21" s="28">
        <v>0</v>
      </c>
      <c r="N21" s="29">
        <f>L21+M21</f>
        <v>0</v>
      </c>
    </row>
    <row r="22" ht="14.1" customHeight="1">
      <c r="A22" t="s" s="25">
        <v>48</v>
      </c>
      <c r="B22" t="s" s="26">
        <f>A3</f>
        <v>15</v>
      </c>
      <c r="C22" t="s" s="26">
        <f>A4</f>
        <v>16</v>
      </c>
      <c r="D22" t="s" s="26">
        <v>17</v>
      </c>
      <c r="E22" s="13"/>
      <c r="F22" t="s" s="31">
        <v>41</v>
      </c>
      <c r="G22" s="29">
        <f>SUM(G10:G21)</f>
        <v>370</v>
      </c>
      <c r="H22" s="29">
        <f>SUM(H10:H21)</f>
        <v>0</v>
      </c>
      <c r="I22" s="29">
        <f>G22+H22</f>
        <v>370</v>
      </c>
      <c r="J22" s="13"/>
      <c r="K22" t="s" s="37">
        <v>49</v>
      </c>
      <c r="L22" s="30">
        <v>150</v>
      </c>
      <c r="M22" s="28">
        <v>0</v>
      </c>
      <c r="N22" s="29">
        <f>L22+M22</f>
        <v>150</v>
      </c>
    </row>
    <row r="23" ht="14.1" customHeight="1">
      <c r="A23" t="s" s="27">
        <v>50</v>
      </c>
      <c r="B23" s="28">
        <v>226.34</v>
      </c>
      <c r="C23" s="28"/>
      <c r="D23" s="29">
        <f>B23+C23</f>
        <v>226.34</v>
      </c>
      <c r="E23" s="32"/>
      <c r="F23" s="33"/>
      <c r="G23" s="33"/>
      <c r="H23" s="33"/>
      <c r="I23" s="33"/>
      <c r="J23" s="36"/>
      <c r="K23" t="s" s="27">
        <v>51</v>
      </c>
      <c r="L23" s="30">
        <v>50</v>
      </c>
      <c r="M23" s="28">
        <v>0</v>
      </c>
      <c r="N23" s="29">
        <f>L23+M23</f>
        <v>50</v>
      </c>
    </row>
    <row r="24" ht="14.1" customHeight="1">
      <c r="A24" t="s" s="38">
        <v>52</v>
      </c>
      <c r="B24" s="28">
        <v>0</v>
      </c>
      <c r="C24" s="28">
        <v>0</v>
      </c>
      <c r="D24" s="29">
        <f>B24+C24</f>
        <v>0</v>
      </c>
      <c r="E24" s="13"/>
      <c r="F24" t="s" s="25">
        <v>12</v>
      </c>
      <c r="G24" t="s" s="26">
        <f>A3</f>
        <v>15</v>
      </c>
      <c r="H24" t="s" s="26">
        <f>A4</f>
        <v>16</v>
      </c>
      <c r="I24" t="s" s="26">
        <v>17</v>
      </c>
      <c r="J24" s="13"/>
      <c r="K24" t="s" s="37">
        <v>53</v>
      </c>
      <c r="L24" s="30">
        <v>50</v>
      </c>
      <c r="M24" s="28">
        <v>0</v>
      </c>
      <c r="N24" s="29">
        <f>L24+M24</f>
        <v>50</v>
      </c>
    </row>
    <row r="25" ht="14.1" customHeight="1">
      <c r="A25" t="s" s="27">
        <v>54</v>
      </c>
      <c r="B25" s="28">
        <v>118.32</v>
      </c>
      <c r="C25" s="28">
        <v>0</v>
      </c>
      <c r="D25" s="29">
        <f>B25+C25</f>
        <v>118.32</v>
      </c>
      <c r="E25" s="13"/>
      <c r="F25" t="s" s="27">
        <v>55</v>
      </c>
      <c r="G25" s="28">
        <v>20</v>
      </c>
      <c r="H25" s="30">
        <v>0</v>
      </c>
      <c r="I25" s="29">
        <f>G25+H25</f>
        <v>20</v>
      </c>
      <c r="J25" s="13"/>
      <c r="K25" t="s" s="37">
        <v>56</v>
      </c>
      <c r="L25" s="30">
        <v>50</v>
      </c>
      <c r="M25" s="28">
        <v>0</v>
      </c>
      <c r="N25" s="29">
        <f>L25+M25</f>
        <v>50</v>
      </c>
    </row>
    <row r="26" ht="14.1" customHeight="1">
      <c r="A26" t="s" s="27">
        <v>57</v>
      </c>
      <c r="B26" s="28">
        <v>0</v>
      </c>
      <c r="C26" s="28">
        <v>0</v>
      </c>
      <c r="D26" s="29">
        <f>B26+C26</f>
        <v>0</v>
      </c>
      <c r="E26" s="13"/>
      <c r="F26" t="s" s="27">
        <v>58</v>
      </c>
      <c r="G26" s="28">
        <v>0</v>
      </c>
      <c r="H26" s="30"/>
      <c r="I26" s="29">
        <f>G26+H26</f>
        <v>0</v>
      </c>
      <c r="J26" s="13"/>
      <c r="K26" t="s" s="37">
        <v>59</v>
      </c>
      <c r="L26" s="30">
        <v>175</v>
      </c>
      <c r="M26" s="28">
        <v>0</v>
      </c>
      <c r="N26" s="29">
        <f>L26+M26</f>
        <v>175</v>
      </c>
    </row>
    <row r="27" ht="14.1" customHeight="1">
      <c r="A27" t="s" s="27">
        <v>60</v>
      </c>
      <c r="B27" s="28">
        <v>110</v>
      </c>
      <c r="C27" s="28">
        <v>0</v>
      </c>
      <c r="D27" s="29">
        <f>B27+C27</f>
        <v>110</v>
      </c>
      <c r="E27" s="13"/>
      <c r="F27" t="s" s="27">
        <v>61</v>
      </c>
      <c r="G27" s="28">
        <v>0</v>
      </c>
      <c r="H27" s="30"/>
      <c r="I27" s="29">
        <f>G27+H27</f>
        <v>0</v>
      </c>
      <c r="J27" s="13"/>
      <c r="K27" t="s" s="27">
        <v>62</v>
      </c>
      <c r="L27" s="30">
        <v>50</v>
      </c>
      <c r="M27" s="28">
        <v>0</v>
      </c>
      <c r="N27" s="29">
        <f>L27+M27</f>
        <v>50</v>
      </c>
    </row>
    <row r="28" ht="14.1" customHeight="1">
      <c r="A28" t="s" s="27">
        <v>63</v>
      </c>
      <c r="B28" s="28">
        <v>30</v>
      </c>
      <c r="C28" s="28">
        <v>0</v>
      </c>
      <c r="D28" s="29">
        <f>B28+C28</f>
        <v>30</v>
      </c>
      <c r="E28" s="13"/>
      <c r="F28" t="s" s="27">
        <v>64</v>
      </c>
      <c r="G28" s="28">
        <v>0</v>
      </c>
      <c r="H28" s="30">
        <v>0</v>
      </c>
      <c r="I28" s="29">
        <f>G28+H28</f>
        <v>0</v>
      </c>
      <c r="J28" s="13"/>
      <c r="K28" t="s" s="27">
        <v>65</v>
      </c>
      <c r="L28" s="30">
        <v>0</v>
      </c>
      <c r="M28" s="28">
        <v>0</v>
      </c>
      <c r="N28" s="29">
        <f>L28+M28</f>
        <v>0</v>
      </c>
    </row>
    <row r="29" ht="14.1" customHeight="1">
      <c r="A29" t="s" s="27">
        <v>44</v>
      </c>
      <c r="B29" s="28">
        <v>0</v>
      </c>
      <c r="C29" s="28">
        <v>0</v>
      </c>
      <c r="D29" s="29">
        <f>B29+C29</f>
        <v>0</v>
      </c>
      <c r="E29" s="13"/>
      <c r="F29" t="s" s="27">
        <v>66</v>
      </c>
      <c r="G29" s="28">
        <v>150</v>
      </c>
      <c r="H29" s="30">
        <v>0</v>
      </c>
      <c r="I29" s="29">
        <f>G29+H29</f>
        <v>150</v>
      </c>
      <c r="J29" s="13"/>
      <c r="K29" t="s" s="31">
        <v>41</v>
      </c>
      <c r="L29" s="29">
        <f>SUM(L20:L28)</f>
        <v>591</v>
      </c>
      <c r="M29" s="29">
        <f>SUM(M20:M28)</f>
        <v>0</v>
      </c>
      <c r="N29" s="29">
        <f>L29+M29</f>
        <v>591</v>
      </c>
    </row>
    <row r="30" ht="14.1" customHeight="1">
      <c r="A30" t="s" s="31">
        <v>41</v>
      </c>
      <c r="B30" s="29">
        <f>SUM(B23:B29)</f>
        <v>484.66</v>
      </c>
      <c r="C30" s="29">
        <f>SUM(C23:C29)</f>
        <v>0</v>
      </c>
      <c r="D30" s="29">
        <f>B30+C30</f>
        <v>484.66</v>
      </c>
      <c r="E30" s="13"/>
      <c r="F30" t="s" s="27">
        <v>67</v>
      </c>
      <c r="G30" s="28">
        <v>0</v>
      </c>
      <c r="H30" s="30"/>
      <c r="I30" s="29">
        <f>G30+H30</f>
        <v>0</v>
      </c>
      <c r="J30" s="32"/>
      <c r="K30" s="33"/>
      <c r="L30" s="33"/>
      <c r="M30" s="33"/>
      <c r="N30" s="33"/>
    </row>
    <row r="31" ht="14.1" customHeight="1">
      <c r="A31" s="35"/>
      <c r="B31" s="35"/>
      <c r="C31" s="35"/>
      <c r="D31" s="35"/>
      <c r="E31" s="36"/>
      <c r="F31" t="s" s="27">
        <v>44</v>
      </c>
      <c r="G31" s="28">
        <v>0</v>
      </c>
      <c r="H31" s="30">
        <v>0</v>
      </c>
      <c r="I31" s="29">
        <f>G31+H31</f>
        <v>0</v>
      </c>
      <c r="J31" s="13"/>
      <c r="K31" t="s" s="25">
        <v>68</v>
      </c>
      <c r="L31" t="s" s="26">
        <f>A3</f>
        <v>15</v>
      </c>
      <c r="M31" t="s" s="26">
        <f>A4</f>
        <v>16</v>
      </c>
      <c r="N31" t="s" s="26">
        <v>17</v>
      </c>
    </row>
    <row r="32" ht="14.1" customHeight="1">
      <c r="A32" t="s" s="25">
        <v>69</v>
      </c>
      <c r="B32" t="s" s="26">
        <f>A3</f>
        <v>15</v>
      </c>
      <c r="C32" t="s" s="26">
        <f>A4</f>
        <v>16</v>
      </c>
      <c r="D32" t="s" s="26">
        <v>17</v>
      </c>
      <c r="E32" s="13"/>
      <c r="F32" t="s" s="27">
        <v>44</v>
      </c>
      <c r="G32" s="28">
        <v>0</v>
      </c>
      <c r="H32" s="28">
        <v>0</v>
      </c>
      <c r="I32" s="29">
        <f>G32+H32</f>
        <v>0</v>
      </c>
      <c r="J32" s="13"/>
      <c r="K32" t="s" s="27">
        <v>70</v>
      </c>
      <c r="L32" s="30">
        <v>40</v>
      </c>
      <c r="M32" s="28">
        <v>0</v>
      </c>
      <c r="N32" s="29">
        <f>L32+M32</f>
        <v>40</v>
      </c>
    </row>
    <row r="33" ht="14.1" customHeight="1">
      <c r="A33" t="s" s="27">
        <v>71</v>
      </c>
      <c r="B33" s="28">
        <v>0</v>
      </c>
      <c r="C33" s="28">
        <v>0</v>
      </c>
      <c r="D33" s="29">
        <f>B33+C33</f>
        <v>0</v>
      </c>
      <c r="E33" s="13"/>
      <c r="F33" t="s" s="27">
        <v>44</v>
      </c>
      <c r="G33" s="28">
        <v>0</v>
      </c>
      <c r="H33" s="28">
        <v>0</v>
      </c>
      <c r="I33" s="29">
        <f>G33+H33</f>
        <v>0</v>
      </c>
      <c r="J33" s="13"/>
      <c r="K33" t="s" s="27">
        <v>72</v>
      </c>
      <c r="L33" s="30">
        <v>40</v>
      </c>
      <c r="M33" s="28"/>
      <c r="N33" s="29">
        <f>L33+M33</f>
        <v>40</v>
      </c>
    </row>
    <row r="34" ht="14.1" customHeight="1">
      <c r="A34" t="s" s="27">
        <v>73</v>
      </c>
      <c r="B34" s="28">
        <v>125.76</v>
      </c>
      <c r="C34" s="28">
        <v>0</v>
      </c>
      <c r="D34" s="29">
        <f>B34+C34</f>
        <v>125.76</v>
      </c>
      <c r="E34" s="13"/>
      <c r="F34" t="s" s="27">
        <v>44</v>
      </c>
      <c r="G34" s="28">
        <v>0</v>
      </c>
      <c r="H34" s="28">
        <v>0</v>
      </c>
      <c r="I34" s="29">
        <f>G34+H34</f>
        <v>0</v>
      </c>
      <c r="J34" s="13"/>
      <c r="K34" t="s" s="27">
        <v>74</v>
      </c>
      <c r="L34" s="30">
        <v>0</v>
      </c>
      <c r="M34" s="28">
        <v>0</v>
      </c>
      <c r="N34" s="29">
        <f>L34+M34</f>
        <v>0</v>
      </c>
    </row>
    <row r="35" ht="14.1" customHeight="1">
      <c r="A35" t="s" s="27">
        <v>75</v>
      </c>
      <c r="B35" s="30">
        <v>0</v>
      </c>
      <c r="C35" s="28">
        <v>0</v>
      </c>
      <c r="D35" s="29">
        <f>B35+C35</f>
        <v>0</v>
      </c>
      <c r="E35" s="13"/>
      <c r="F35" t="s" s="31">
        <v>41</v>
      </c>
      <c r="G35" s="29">
        <f>SUM(G25:G34)</f>
        <v>170</v>
      </c>
      <c r="H35" s="29">
        <f>SUM(H25:H34)</f>
        <v>0</v>
      </c>
      <c r="I35" s="29">
        <f>G35+H35</f>
        <v>170</v>
      </c>
      <c r="J35" s="13"/>
      <c r="K35" t="s" s="31">
        <v>41</v>
      </c>
      <c r="L35" s="29">
        <f>SUM(L32:L34)</f>
        <v>80</v>
      </c>
      <c r="M35" s="29">
        <f>SUM(M32:M34)</f>
        <v>0</v>
      </c>
      <c r="N35" s="29">
        <f>L35+M35</f>
        <v>80</v>
      </c>
    </row>
    <row r="36" ht="14.1" customHeight="1">
      <c r="A36" t="s" s="27">
        <v>76</v>
      </c>
      <c r="B36" s="28">
        <v>3.7</v>
      </c>
      <c r="C36" s="28">
        <v>0</v>
      </c>
      <c r="D36" s="29">
        <f>B36+C36</f>
        <v>3.7</v>
      </c>
      <c r="E36" s="32"/>
      <c r="F36" s="39"/>
      <c r="G36" s="39"/>
      <c r="H36" s="39"/>
      <c r="I36" s="39"/>
      <c r="J36" s="40"/>
      <c r="K36" s="39"/>
      <c r="L36" s="39"/>
      <c r="M36" s="39"/>
      <c r="N36" s="39"/>
    </row>
    <row r="37" ht="14.1" customHeight="1">
      <c r="A37" t="s" s="31">
        <v>41</v>
      </c>
      <c r="B37" s="29">
        <f>SUM(B33:B36)</f>
        <v>129.46</v>
      </c>
      <c r="C37" s="29">
        <f>SUM(C33:C36)</f>
        <v>0</v>
      </c>
      <c r="D37" s="29">
        <f>B37+C37</f>
        <v>129.46</v>
      </c>
      <c r="E37" s="41"/>
      <c r="F37" t="s" s="42">
        <v>77</v>
      </c>
      <c r="G37" s="43"/>
      <c r="H37" s="43"/>
      <c r="I37" s="43"/>
      <c r="J37" s="43"/>
      <c r="K37" s="43"/>
      <c r="L37" s="43"/>
      <c r="M37" s="43"/>
      <c r="N37" s="44"/>
    </row>
    <row r="38" ht="14.1" customHeight="1">
      <c r="A38" s="35"/>
      <c r="B38" s="35"/>
      <c r="C38" s="35"/>
      <c r="D38" s="35"/>
      <c r="E38" s="45"/>
      <c r="F38" t="s" s="46">
        <v>78</v>
      </c>
      <c r="G38" s="47"/>
      <c r="H38" s="47"/>
      <c r="I38" s="47"/>
      <c r="J38" s="47"/>
      <c r="K38" s="47"/>
      <c r="L38" s="47"/>
      <c r="M38" s="47"/>
      <c r="N38" s="48"/>
    </row>
    <row r="39" ht="14.1" customHeight="1">
      <c r="A39" t="s" s="25">
        <v>79</v>
      </c>
      <c r="B39" t="s" s="26">
        <f>A3</f>
        <v>15</v>
      </c>
      <c r="C39" t="s" s="26">
        <f>A4</f>
        <v>16</v>
      </c>
      <c r="D39" t="s" s="26">
        <v>17</v>
      </c>
      <c r="E39" s="41"/>
      <c r="F39" s="49"/>
      <c r="G39" s="47"/>
      <c r="H39" s="47"/>
      <c r="I39" s="47"/>
      <c r="J39" s="47"/>
      <c r="K39" s="47"/>
      <c r="L39" s="47"/>
      <c r="M39" s="47"/>
      <c r="N39" s="48"/>
    </row>
    <row r="40" ht="14.1" customHeight="1">
      <c r="A40" t="s" s="37">
        <v>80</v>
      </c>
      <c r="B40" s="28">
        <v>400</v>
      </c>
      <c r="C40" s="28">
        <v>0</v>
      </c>
      <c r="D40" s="29">
        <f>B40+C40</f>
        <v>400</v>
      </c>
      <c r="E40" s="41"/>
      <c r="F40" t="s" s="46">
        <v>81</v>
      </c>
      <c r="G40" s="47"/>
      <c r="H40" s="47"/>
      <c r="I40" s="47"/>
      <c r="J40" s="47"/>
      <c r="K40" s="47"/>
      <c r="L40" s="47"/>
      <c r="M40" s="47"/>
      <c r="N40" s="48"/>
    </row>
    <row r="41" ht="14.1" customHeight="1">
      <c r="A41" t="s" s="31">
        <v>41</v>
      </c>
      <c r="B41" s="29">
        <f>SUM(B38:B40)</f>
        <v>400</v>
      </c>
      <c r="C41" s="29">
        <f>SUM(C38:C40)</f>
        <v>0</v>
      </c>
      <c r="D41" s="29">
        <f>B41+C41</f>
        <v>400</v>
      </c>
      <c r="E41" s="41"/>
      <c r="F41" t="s" s="46">
        <v>82</v>
      </c>
      <c r="G41" s="47"/>
      <c r="H41" s="47"/>
      <c r="I41" s="47"/>
      <c r="J41" s="47"/>
      <c r="K41" s="47"/>
      <c r="L41" s="47"/>
      <c r="M41" s="47"/>
      <c r="N41" s="48"/>
    </row>
    <row r="42" ht="14.1" customHeight="1">
      <c r="A42" s="33"/>
      <c r="B42" s="33"/>
      <c r="C42" s="33"/>
      <c r="D42" s="33"/>
      <c r="E42" s="45"/>
      <c r="F42" s="49"/>
      <c r="G42" s="47"/>
      <c r="H42" s="47"/>
      <c r="I42" s="47"/>
      <c r="J42" s="47"/>
      <c r="K42" s="47"/>
      <c r="L42" s="47"/>
      <c r="M42" s="47"/>
      <c r="N42" s="48"/>
    </row>
    <row r="43" ht="14.1" customHeight="1">
      <c r="A43" t="s" s="25">
        <v>83</v>
      </c>
      <c r="B43" t="s" s="26">
        <f>A3</f>
        <v>15</v>
      </c>
      <c r="C43" t="s" s="26">
        <f>A4</f>
        <v>16</v>
      </c>
      <c r="D43" t="s" s="26">
        <v>17</v>
      </c>
      <c r="E43" s="41"/>
      <c r="F43" s="49"/>
      <c r="G43" s="47"/>
      <c r="H43" s="47"/>
      <c r="I43" s="47"/>
      <c r="J43" s="47"/>
      <c r="K43" s="47"/>
      <c r="L43" s="47"/>
      <c r="M43" s="47"/>
      <c r="N43" s="48"/>
    </row>
    <row r="44" ht="14.1" customHeight="1">
      <c r="A44" t="s" s="27">
        <v>84</v>
      </c>
      <c r="B44" s="28">
        <v>25</v>
      </c>
      <c r="C44" s="28">
        <v>0</v>
      </c>
      <c r="D44" s="29">
        <f>B44+C44</f>
        <v>25</v>
      </c>
      <c r="E44" s="41"/>
      <c r="F44" s="49"/>
      <c r="G44" s="47"/>
      <c r="H44" s="47"/>
      <c r="I44" s="47"/>
      <c r="J44" s="47"/>
      <c r="K44" s="47"/>
      <c r="L44" s="47"/>
      <c r="M44" s="47"/>
      <c r="N44" s="48"/>
    </row>
    <row r="45" ht="14.1" customHeight="1">
      <c r="A45" t="s" s="27">
        <v>85</v>
      </c>
      <c r="B45" s="28">
        <v>10</v>
      </c>
      <c r="C45" s="28">
        <v>0</v>
      </c>
      <c r="D45" s="29">
        <f>B45+C45</f>
        <v>10</v>
      </c>
      <c r="E45" s="41"/>
      <c r="F45" s="49"/>
      <c r="G45" s="47"/>
      <c r="H45" s="47"/>
      <c r="I45" s="47"/>
      <c r="J45" s="47"/>
      <c r="K45" s="47"/>
      <c r="L45" s="47"/>
      <c r="M45" s="47"/>
      <c r="N45" s="48"/>
    </row>
    <row r="46" ht="14.1" customHeight="1">
      <c r="A46" t="s" s="31">
        <v>41</v>
      </c>
      <c r="B46" s="29">
        <f>SUM(B44:B45)</f>
        <v>35</v>
      </c>
      <c r="C46" s="29">
        <f>SUM(C44:C45)</f>
        <v>0</v>
      </c>
      <c r="D46" s="29">
        <f>B46+C46</f>
        <v>35</v>
      </c>
      <c r="E46" s="41"/>
      <c r="F46" s="50"/>
      <c r="G46" s="51"/>
      <c r="H46" s="51"/>
      <c r="I46" s="51"/>
      <c r="J46" s="51"/>
      <c r="K46" s="51"/>
      <c r="L46" s="51"/>
      <c r="M46" s="51"/>
      <c r="N46" s="52"/>
    </row>
  </sheetData>
  <mergeCells count="12">
    <mergeCell ref="B3:C3"/>
    <mergeCell ref="D5:D6"/>
    <mergeCell ref="A5:C6"/>
    <mergeCell ref="B4:C4"/>
    <mergeCell ref="F5:H6"/>
    <mergeCell ref="K5:M6"/>
    <mergeCell ref="I5:I6"/>
    <mergeCell ref="N5:N6"/>
    <mergeCell ref="F3:H3"/>
    <mergeCell ref="F4:H4"/>
    <mergeCell ref="K4:M4"/>
    <mergeCell ref="K3:M3"/>
  </mergeCell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&amp;C&amp;"Candara,Regular"&amp;12&amp;K0000004/17/24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